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20" windowHeight="10605"/>
  </bookViews>
  <sheets>
    <sheet name="試算表 ※1市場の場合" sheetId="8" r:id="rId1"/>
    <sheet name="試算表 ※2市場（同一事務所）8名の場合 " sheetId="10" r:id="rId2"/>
    <sheet name="試算表 ※2市場（異なる事務所）の場合 " sheetId="1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8" l="1"/>
  <c r="G13" i="8" s="1"/>
  <c r="G17" i="8" s="1"/>
  <c r="G31" i="8"/>
  <c r="G31" i="10"/>
  <c r="G16" i="10"/>
  <c r="C31" i="10"/>
  <c r="C16" i="10"/>
  <c r="G33" i="10"/>
  <c r="G32" i="10"/>
  <c r="G17" i="10"/>
  <c r="G13" i="10" s="1"/>
  <c r="G18" i="10" s="1"/>
  <c r="G33" i="11"/>
  <c r="G32" i="11"/>
  <c r="G17" i="11"/>
  <c r="G13" i="11" s="1"/>
  <c r="G18" i="11" s="1"/>
  <c r="G18" i="8" l="1"/>
  <c r="G32" i="8"/>
  <c r="G33" i="8" s="1"/>
  <c r="G34" i="10"/>
  <c r="G35" i="10" s="1"/>
  <c r="G19" i="10"/>
  <c r="G34" i="11"/>
  <c r="G35" i="11" s="1"/>
  <c r="G19" i="11"/>
  <c r="C34" i="11"/>
  <c r="C35" i="11" s="1"/>
  <c r="C33" i="11"/>
  <c r="C13" i="11"/>
  <c r="C18" i="11" s="1"/>
  <c r="C19" i="11" s="1"/>
  <c r="C20" i="11" s="1"/>
  <c r="C21" i="11" s="1"/>
  <c r="G21" i="8" l="1"/>
  <c r="G19" i="8"/>
  <c r="G20" i="8" s="1"/>
  <c r="G34" i="8"/>
  <c r="G36" i="10"/>
  <c r="G20" i="10"/>
  <c r="G21" i="10" s="1"/>
  <c r="G36" i="11"/>
  <c r="G20" i="11"/>
  <c r="G21" i="11" s="1"/>
  <c r="C33" i="10"/>
  <c r="C34" i="10" s="1"/>
  <c r="C35" i="10" s="1"/>
  <c r="C13" i="10"/>
  <c r="C18" i="10" s="1"/>
  <c r="C19" i="10" s="1"/>
  <c r="C20" i="10" s="1"/>
  <c r="G22" i="10" l="1"/>
  <c r="G22" i="11"/>
  <c r="C36" i="11"/>
  <c r="C36" i="10"/>
  <c r="C21" i="10"/>
  <c r="C31" i="8"/>
  <c r="C13" i="8"/>
  <c r="C17" i="8" s="1"/>
  <c r="C18" i="8" s="1"/>
  <c r="C19" i="8" l="1"/>
  <c r="C22" i="11"/>
  <c r="C22" i="10"/>
  <c r="C32" i="8"/>
  <c r="C33" i="8" l="1"/>
  <c r="C34" i="8" s="1"/>
  <c r="C20" i="8" l="1"/>
  <c r="C21" i="8" s="1"/>
</calcChain>
</file>

<file path=xl/sharedStrings.xml><?xml version="1.0" encoding="utf-8"?>
<sst xmlns="http://schemas.openxmlformats.org/spreadsheetml/2006/main" count="199" uniqueCount="38">
  <si>
    <t>経費区分</t>
  </si>
  <si>
    <t>金　　額</t>
  </si>
  <si>
    <t>１．事業費</t>
  </si>
  <si>
    <t>＊管理費が課税標準（10％）　</t>
    <phoneticPr fontId="3"/>
  </si>
  <si>
    <t>（消費税及び地方消費税相当分を含む）</t>
  </si>
  <si>
    <t>２．事業費計</t>
    <rPh sb="2" eb="6">
      <t>ジギョウヒケイ</t>
    </rPh>
    <phoneticPr fontId="3"/>
  </si>
  <si>
    <t>４．消費税</t>
    <phoneticPr fontId="3"/>
  </si>
  <si>
    <t>〈非賛助団体・会員〉</t>
    <rPh sb="1" eb="2">
      <t>ヒ</t>
    </rPh>
    <rPh sb="2" eb="6">
      <t>サンジョダンタイ</t>
    </rPh>
    <rPh sb="7" eb="9">
      <t>カイイン</t>
    </rPh>
    <phoneticPr fontId="3"/>
  </si>
  <si>
    <t>３．事業費計</t>
    <rPh sb="2" eb="6">
      <t>ジギョウヒケイ</t>
    </rPh>
    <phoneticPr fontId="3"/>
  </si>
  <si>
    <r>
      <t>４．管理費（３．事業費計×</t>
    </r>
    <r>
      <rPr>
        <sz val="10"/>
        <color rgb="FFFF0000"/>
        <rFont val="ＭＳ Ｐゴシック"/>
        <family val="3"/>
        <charset val="128"/>
        <scheme val="minor"/>
      </rPr>
      <t>15％</t>
    </r>
    <r>
      <rPr>
        <sz val="10"/>
        <color theme="1"/>
        <rFont val="ＭＳ Ｐゴシック"/>
        <family val="3"/>
        <charset val="128"/>
        <scheme val="minor"/>
      </rPr>
      <t>）</t>
    </r>
    <phoneticPr fontId="3"/>
  </si>
  <si>
    <t>５．消費税</t>
    <phoneticPr fontId="3"/>
  </si>
  <si>
    <t>総合計（２＋３＋４）</t>
    <phoneticPr fontId="3"/>
  </si>
  <si>
    <t>旅行会社・メディア招請協力パッケージ　料金シミュレーション</t>
    <rPh sb="0" eb="4">
      <t>リョコウカイシャ</t>
    </rPh>
    <rPh sb="9" eb="11">
      <t>ショウセイ</t>
    </rPh>
    <rPh sb="11" eb="13">
      <t>キョウリョク</t>
    </rPh>
    <phoneticPr fontId="3"/>
  </si>
  <si>
    <t>旅行会社・メディア招請協力パッケージ</t>
    <rPh sb="0" eb="4">
      <t>リョコウカイシャ</t>
    </rPh>
    <rPh sb="9" eb="11">
      <t>ショウセイ</t>
    </rPh>
    <phoneticPr fontId="4"/>
  </si>
  <si>
    <t>　○コンサルティング経費一式</t>
    <phoneticPr fontId="3"/>
  </si>
  <si>
    <t>　○招待者コンタクト経費(連絡調整)</t>
    <phoneticPr fontId="4"/>
  </si>
  <si>
    <t>総合計（３＋４＋５）</t>
    <phoneticPr fontId="3"/>
  </si>
  <si>
    <t>旅行会社・メディア招請協力パッケージ</t>
    <rPh sb="0" eb="2">
      <t>リョコウ</t>
    </rPh>
    <rPh sb="2" eb="4">
      <t>ガイシャ</t>
    </rPh>
    <rPh sb="9" eb="11">
      <t>ショウセイ</t>
    </rPh>
    <rPh sb="11" eb="13">
      <t>キョウリョク</t>
    </rPh>
    <phoneticPr fontId="4"/>
  </si>
  <si>
    <t>〈賛助団体・会員〉</t>
    <rPh sb="1" eb="5">
      <t>サンジョダンタイ</t>
    </rPh>
    <rPh sb="6" eb="8">
      <t>カイイン</t>
    </rPh>
    <phoneticPr fontId="3"/>
  </si>
  <si>
    <t>２．賛助団体・会員割引(上記1の20％割引)</t>
    <rPh sb="2" eb="4">
      <t>サンジョ</t>
    </rPh>
    <rPh sb="7" eb="9">
      <t>カイイン</t>
    </rPh>
    <rPh sb="9" eb="11">
      <t>ワリビキ</t>
    </rPh>
    <phoneticPr fontId="3"/>
  </si>
  <si>
    <t>A（！）市場</t>
    <rPh sb="4" eb="6">
      <t>シジョウ</t>
    </rPh>
    <phoneticPr fontId="3"/>
  </si>
  <si>
    <t>A（①）市場</t>
    <rPh sb="4" eb="6">
      <t>シジョウ</t>
    </rPh>
    <phoneticPr fontId="3"/>
  </si>
  <si>
    <t>A（②）市場、同事務所管轄2件目から20％引き</t>
    <rPh sb="7" eb="11">
      <t>ドウジムショ</t>
    </rPh>
    <rPh sb="11" eb="13">
      <t>カンカツ</t>
    </rPh>
    <rPh sb="14" eb="15">
      <t>ケン</t>
    </rPh>
    <rPh sb="15" eb="16">
      <t>メ</t>
    </rPh>
    <rPh sb="21" eb="22">
      <t>ビ</t>
    </rPh>
    <phoneticPr fontId="3"/>
  </si>
  <si>
    <t>A（２）市場、同事務所管轄2件目から20％引き</t>
    <phoneticPr fontId="3"/>
  </si>
  <si>
    <r>
      <rPr>
        <sz val="10"/>
        <color rgb="FFFF0000"/>
        <rFont val="ＭＳ Ｐゴシック"/>
        <family val="3"/>
        <charset val="128"/>
        <scheme val="minor"/>
      </rPr>
      <t>15,000</t>
    </r>
    <r>
      <rPr>
        <sz val="10"/>
        <color theme="1"/>
        <rFont val="ＭＳ Ｐゴシック"/>
        <family val="3"/>
        <charset val="128"/>
        <scheme val="minor"/>
      </rPr>
      <t>×〇名</t>
    </r>
    <rPh sb="8" eb="9">
      <t>メイ</t>
    </rPh>
    <phoneticPr fontId="3"/>
  </si>
  <si>
    <r>
      <t>３．管理費（２．事業費計×</t>
    </r>
    <r>
      <rPr>
        <sz val="10"/>
        <color rgb="FFFF0000"/>
        <rFont val="ＭＳ Ｐゴシック"/>
        <family val="3"/>
        <charset val="128"/>
        <scheme val="minor"/>
      </rPr>
      <t>20</t>
    </r>
    <r>
      <rPr>
        <sz val="10"/>
        <color theme="1"/>
        <rFont val="ＭＳ Ｐゴシック"/>
        <family val="3"/>
        <charset val="128"/>
        <scheme val="minor"/>
      </rPr>
      <t>％）</t>
    </r>
    <phoneticPr fontId="3"/>
  </si>
  <si>
    <t>A市場</t>
    <rPh sb="1" eb="3">
      <t>シジョウ</t>
    </rPh>
    <phoneticPr fontId="3"/>
  </si>
  <si>
    <t>B市場</t>
    <phoneticPr fontId="3"/>
  </si>
  <si>
    <t>■①コンサルティング経費一式　100,000円/市場
＊JNTO賛助団体・会員は上記より20%引き　（非賛助団体・会員は割引適用はなし。）
＊同事務所の管轄内で2件以上開催する場合、2件目から20%引き
■②招請者コンタクト経費　15,000円/名
＊JNTO賛助団体・会員は上記①＋②の事業費計より20%引き　（非賛助団体・会員は割引適用はなし。）
■③管理費(事業費計15%または20％) 
＊JNTO賛助団体・会員は事業費計の15％。非賛助団体・会員は事業費計の20％。
■④ 消費税(管理費に課税)</t>
    <phoneticPr fontId="3"/>
  </si>
  <si>
    <r>
      <rPr>
        <sz val="10"/>
        <color rgb="FFFF0000"/>
        <rFont val="ＭＳ Ｐゴシック"/>
        <family val="3"/>
        <charset val="128"/>
        <scheme val="minor"/>
      </rPr>
      <t>15,000</t>
    </r>
    <r>
      <rPr>
        <sz val="10"/>
        <color theme="1"/>
        <rFont val="ＭＳ Ｐゴシック"/>
        <family val="3"/>
        <charset val="128"/>
        <scheme val="minor"/>
      </rPr>
      <t>×○名</t>
    </r>
    <rPh sb="8" eb="9">
      <t>メイ</t>
    </rPh>
    <phoneticPr fontId="3"/>
  </si>
  <si>
    <t>15,000×8名</t>
    <rPh sb="8" eb="9">
      <t>メイ</t>
    </rPh>
    <phoneticPr fontId="3"/>
  </si>
  <si>
    <t>４．管理費（３．事業費計×15％）</t>
    <phoneticPr fontId="3"/>
  </si>
  <si>
    <t>３．管理費（２．事業費計×20％）</t>
    <phoneticPr fontId="3"/>
  </si>
  <si>
    <t>（試算例）　※2市場（同一事務所）から8名招請する場合</t>
    <rPh sb="1" eb="4">
      <t>シサンレイ</t>
    </rPh>
    <rPh sb="8" eb="10">
      <t>シジョウ</t>
    </rPh>
    <rPh sb="11" eb="13">
      <t>ドウイツ</t>
    </rPh>
    <rPh sb="13" eb="16">
      <t>ジムショ</t>
    </rPh>
    <rPh sb="20" eb="21">
      <t>メイ</t>
    </rPh>
    <rPh sb="21" eb="23">
      <t>ショウセイ</t>
    </rPh>
    <rPh sb="25" eb="27">
      <t>バアイ</t>
    </rPh>
    <phoneticPr fontId="3"/>
  </si>
  <si>
    <t>（試算例）　※2市場（異なる事務所）から8名招請する場合</t>
    <rPh sb="1" eb="4">
      <t>シサンレイ</t>
    </rPh>
    <rPh sb="8" eb="10">
      <t>シジョウ</t>
    </rPh>
    <rPh sb="11" eb="12">
      <t>コト</t>
    </rPh>
    <rPh sb="14" eb="17">
      <t>ジムショ</t>
    </rPh>
    <rPh sb="21" eb="22">
      <t>メイ</t>
    </rPh>
    <rPh sb="22" eb="24">
      <t>ショウセイ</t>
    </rPh>
    <rPh sb="26" eb="28">
      <t>バアイ</t>
    </rPh>
    <phoneticPr fontId="3"/>
  </si>
  <si>
    <t>（試算例）　※１市場から4名招請する場合</t>
    <rPh sb="1" eb="4">
      <t>シサンレイ</t>
    </rPh>
    <rPh sb="8" eb="10">
      <t>シジョウ</t>
    </rPh>
    <rPh sb="13" eb="14">
      <t>メイ</t>
    </rPh>
    <rPh sb="14" eb="16">
      <t>ショウセイ</t>
    </rPh>
    <rPh sb="18" eb="20">
      <t>バアイ</t>
    </rPh>
    <phoneticPr fontId="3"/>
  </si>
  <si>
    <t>15,000×4名</t>
    <rPh sb="8" eb="9">
      <t>メイ</t>
    </rPh>
    <phoneticPr fontId="3"/>
  </si>
  <si>
    <r>
      <t xml:space="preserve">■①コンサルティング経費一式　100,000円/市場
＊JNTO賛助団体・会員は上記より20%引き　（非賛助団体・会員は割引適用はなし。）
</t>
    </r>
    <r>
      <rPr>
        <sz val="10"/>
        <color rgb="FFFF0000"/>
        <rFont val="ＭＳ Ｐゴシック"/>
        <family val="3"/>
        <charset val="128"/>
        <scheme val="minor"/>
      </rPr>
      <t>＊同事務所の管轄内で2件以上開催する場合、2件目から20%引き</t>
    </r>
    <r>
      <rPr>
        <sz val="10"/>
        <rFont val="ＭＳ Ｐゴシック"/>
        <family val="3"/>
        <charset val="128"/>
        <scheme val="minor"/>
      </rPr>
      <t xml:space="preserve">
■②招請者コンタクト経費　15,000円/名
＊JNTO賛助団体・会員は上記①＋②の事業費計より20%引き　（非賛助団体・会員は割引適用はなし。）
■③管理費(事業費計15%または20％) 
＊JNTO賛助団体・会員は事業費計の15％。非賛助団体・会員は事業費計の20％。
■④ 消費税(管理費に課税)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</si>
</sst>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2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6" fillId="2" borderId="2" xfId="2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2" borderId="5" xfId="2" applyFont="1" applyFill="1" applyBorder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Border="1"/>
    <xf numFmtId="0" fontId="6" fillId="0" borderId="0" xfId="2" applyFont="1" applyBorder="1">
      <alignment vertical="center"/>
    </xf>
    <xf numFmtId="38" fontId="6" fillId="0" borderId="0" xfId="1" applyFont="1" applyBorder="1" applyAlignment="1">
      <alignment horizontal="center"/>
    </xf>
    <xf numFmtId="38" fontId="6" fillId="0" borderId="0" xfId="1" applyFont="1" applyBorder="1" applyAlignment="1"/>
    <xf numFmtId="176" fontId="6" fillId="0" borderId="0" xfId="1" applyNumberFormat="1" applyFont="1" applyBorder="1" applyAlignment="1">
      <alignment horizontal="right"/>
    </xf>
    <xf numFmtId="0" fontId="6" fillId="2" borderId="0" xfId="2" applyFont="1" applyFill="1" applyBorder="1">
      <alignment vertical="center"/>
    </xf>
    <xf numFmtId="176" fontId="6" fillId="2" borderId="0" xfId="1" applyNumberFormat="1" applyFont="1" applyFill="1" applyBorder="1" applyAlignment="1">
      <alignment horizontal="right"/>
    </xf>
    <xf numFmtId="0" fontId="6" fillId="0" borderId="0" xfId="2" applyFont="1" applyFill="1" applyBorder="1">
      <alignment vertical="center"/>
    </xf>
    <xf numFmtId="177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Border="1" applyAlignment="1"/>
    <xf numFmtId="176" fontId="6" fillId="0" borderId="0" xfId="1" applyNumberFormat="1" applyFont="1" applyFill="1" applyBorder="1" applyAlignment="1">
      <alignment horizontal="right"/>
    </xf>
    <xf numFmtId="176" fontId="6" fillId="0" borderId="0" xfId="2" applyNumberFormat="1" applyFont="1" applyBorder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7" fillId="5" borderId="2" xfId="0" applyNumberFormat="1" applyFont="1" applyFill="1" applyBorder="1" applyAlignment="1">
      <alignment horizontal="right" vertical="center"/>
    </xf>
    <xf numFmtId="0" fontId="6" fillId="2" borderId="3" xfId="2" applyFont="1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10" fillId="0" borderId="0" xfId="0" applyFont="1"/>
    <xf numFmtId="0" fontId="10" fillId="3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0" fontId="10" fillId="2" borderId="5" xfId="2" applyFont="1" applyFill="1" applyBorder="1">
      <alignment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2" borderId="2" xfId="2" applyFont="1" applyFill="1" applyBorder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0" fontId="10" fillId="2" borderId="3" xfId="2" applyFont="1" applyFill="1" applyBorder="1">
      <alignment vertical="center"/>
    </xf>
    <xf numFmtId="3" fontId="10" fillId="5" borderId="2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/>
    <xf numFmtId="3" fontId="10" fillId="0" borderId="1" xfId="0" applyNumberFormat="1" applyFont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151226見積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10" workbookViewId="0">
      <selection activeCell="G38" sqref="G38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5.375" style="53" customWidth="1"/>
    <col min="7" max="7" width="13.25" style="53" customWidth="1"/>
    <col min="8" max="8" width="38.5" style="53" customWidth="1"/>
    <col min="9" max="16384" width="9" style="1"/>
  </cols>
  <sheetData>
    <row r="1" spans="2:8" ht="17.25" x14ac:dyDescent="0.2">
      <c r="B1" s="77" t="s">
        <v>12</v>
      </c>
      <c r="C1" s="77"/>
      <c r="D1" s="77"/>
    </row>
    <row r="3" spans="2:8" x14ac:dyDescent="0.15">
      <c r="B3" s="78" t="s">
        <v>28</v>
      </c>
      <c r="C3" s="79"/>
      <c r="D3" s="79"/>
    </row>
    <row r="4" spans="2:8" x14ac:dyDescent="0.15">
      <c r="B4" s="79"/>
      <c r="C4" s="79"/>
      <c r="D4" s="79"/>
    </row>
    <row r="5" spans="2:8" x14ac:dyDescent="0.15">
      <c r="B5" s="79"/>
      <c r="C5" s="79"/>
      <c r="D5" s="79"/>
    </row>
    <row r="6" spans="2:8" x14ac:dyDescent="0.15">
      <c r="B6" s="79"/>
      <c r="C6" s="79"/>
      <c r="D6" s="79"/>
    </row>
    <row r="7" spans="2:8" x14ac:dyDescent="0.15">
      <c r="B7" s="79"/>
      <c r="C7" s="79"/>
      <c r="D7" s="79"/>
    </row>
    <row r="8" spans="2:8" ht="43.5" customHeight="1" x14ac:dyDescent="0.15">
      <c r="B8" s="79"/>
      <c r="C8" s="79"/>
      <c r="D8" s="79"/>
    </row>
    <row r="9" spans="2:8" ht="15" customHeight="1" x14ac:dyDescent="0.15">
      <c r="B9" s="32"/>
      <c r="C9" s="32"/>
      <c r="D9" s="32"/>
    </row>
    <row r="10" spans="2:8" ht="15.75" customHeight="1" x14ac:dyDescent="0.15">
      <c r="F10" s="73" t="s">
        <v>35</v>
      </c>
    </row>
    <row r="11" spans="2:8" ht="17.100000000000001" customHeight="1" x14ac:dyDescent="0.15">
      <c r="B11" s="42" t="s">
        <v>18</v>
      </c>
      <c r="F11" s="54" t="s">
        <v>18</v>
      </c>
    </row>
    <row r="12" spans="2:8" ht="17.100000000000001" customHeight="1" thickBot="1" x14ac:dyDescent="0.2">
      <c r="B12" s="2" t="s">
        <v>0</v>
      </c>
      <c r="C12" s="3" t="s">
        <v>1</v>
      </c>
      <c r="D12" s="3"/>
      <c r="F12" s="55" t="s">
        <v>0</v>
      </c>
      <c r="G12" s="56" t="s">
        <v>1</v>
      </c>
      <c r="H12" s="56"/>
    </row>
    <row r="13" spans="2:8" ht="17.100000000000001" customHeight="1" thickTop="1" x14ac:dyDescent="0.15">
      <c r="B13" s="6" t="s">
        <v>2</v>
      </c>
      <c r="C13" s="12">
        <f>+C15+C16</f>
        <v>100000</v>
      </c>
      <c r="D13" s="9"/>
      <c r="F13" s="57" t="s">
        <v>2</v>
      </c>
      <c r="G13" s="58">
        <f>+G15+G16</f>
        <v>160000</v>
      </c>
      <c r="H13" s="59"/>
    </row>
    <row r="14" spans="2:8" ht="17.100000000000001" customHeight="1" x14ac:dyDescent="0.15">
      <c r="B14" s="11" t="s">
        <v>13</v>
      </c>
      <c r="C14" s="4"/>
      <c r="D14" s="10"/>
      <c r="F14" s="60" t="s">
        <v>13</v>
      </c>
      <c r="G14" s="61"/>
      <c r="H14" s="62"/>
    </row>
    <row r="15" spans="2:8" ht="17.100000000000001" customHeight="1" x14ac:dyDescent="0.15">
      <c r="B15" s="5" t="s">
        <v>14</v>
      </c>
      <c r="C15" s="46">
        <v>100000</v>
      </c>
      <c r="D15" s="10"/>
      <c r="F15" s="63" t="s">
        <v>14</v>
      </c>
      <c r="G15" s="64">
        <v>100000</v>
      </c>
      <c r="H15" s="62"/>
    </row>
    <row r="16" spans="2:8" ht="17.100000000000001" customHeight="1" x14ac:dyDescent="0.15">
      <c r="B16" s="45" t="s">
        <v>15</v>
      </c>
      <c r="C16" s="44"/>
      <c r="D16" s="6" t="s">
        <v>24</v>
      </c>
      <c r="F16" s="65" t="s">
        <v>15</v>
      </c>
      <c r="G16" s="66">
        <f>15000*4</f>
        <v>60000</v>
      </c>
      <c r="H16" s="57" t="s">
        <v>36</v>
      </c>
    </row>
    <row r="17" spans="1:8" ht="17.100000000000001" customHeight="1" x14ac:dyDescent="0.15">
      <c r="B17" s="5" t="s">
        <v>19</v>
      </c>
      <c r="C17" s="47">
        <f>-C13*0.2</f>
        <v>-20000</v>
      </c>
      <c r="D17" s="35"/>
      <c r="F17" s="63" t="s">
        <v>19</v>
      </c>
      <c r="G17" s="67">
        <f>-G13*0.2</f>
        <v>-32000</v>
      </c>
      <c r="H17" s="68"/>
    </row>
    <row r="18" spans="1:8" ht="17.100000000000001" customHeight="1" x14ac:dyDescent="0.15">
      <c r="B18" s="31" t="s">
        <v>8</v>
      </c>
      <c r="C18" s="36">
        <f>SUM(C15:C17)</f>
        <v>80000</v>
      </c>
      <c r="D18" s="31"/>
      <c r="F18" s="68" t="s">
        <v>8</v>
      </c>
      <c r="G18" s="69">
        <f>SUM(G15:G17)</f>
        <v>128000</v>
      </c>
      <c r="H18" s="68"/>
    </row>
    <row r="19" spans="1:8" ht="17.100000000000001" customHeight="1" x14ac:dyDescent="0.15">
      <c r="B19" s="31" t="s">
        <v>9</v>
      </c>
      <c r="C19" s="30">
        <f>C18*0.15</f>
        <v>12000</v>
      </c>
      <c r="D19" s="8"/>
      <c r="F19" s="68" t="s">
        <v>31</v>
      </c>
      <c r="G19" s="69">
        <f>G18*0.15</f>
        <v>19200</v>
      </c>
      <c r="H19" s="70"/>
    </row>
    <row r="20" spans="1:8" ht="17.100000000000001" customHeight="1" thickBot="1" x14ac:dyDescent="0.2">
      <c r="B20" s="2" t="s">
        <v>10</v>
      </c>
      <c r="C20" s="7">
        <f>C19*0.1</f>
        <v>1200</v>
      </c>
      <c r="D20" s="2" t="s">
        <v>3</v>
      </c>
      <c r="F20" s="55" t="s">
        <v>10</v>
      </c>
      <c r="G20" s="71">
        <f>G19*0.1</f>
        <v>1920</v>
      </c>
      <c r="H20" s="55" t="s">
        <v>3</v>
      </c>
    </row>
    <row r="21" spans="1:8" ht="17.100000000000001" customHeight="1" thickTop="1" x14ac:dyDescent="0.15">
      <c r="B21" s="80" t="s">
        <v>16</v>
      </c>
      <c r="C21" s="82">
        <f>C18+C19+C20</f>
        <v>93200</v>
      </c>
      <c r="D21" s="84" t="s">
        <v>4</v>
      </c>
      <c r="F21" s="86" t="s">
        <v>16</v>
      </c>
      <c r="G21" s="88">
        <f>G18+G19+G20</f>
        <v>149120</v>
      </c>
      <c r="H21" s="90" t="s">
        <v>4</v>
      </c>
    </row>
    <row r="22" spans="1:8" ht="17.100000000000001" customHeight="1" x14ac:dyDescent="0.15">
      <c r="B22" s="81"/>
      <c r="C22" s="83"/>
      <c r="D22" s="85"/>
      <c r="F22" s="87"/>
      <c r="G22" s="89"/>
      <c r="H22" s="91"/>
    </row>
    <row r="23" spans="1:8" ht="17.100000000000001" customHeight="1" x14ac:dyDescent="0.15"/>
    <row r="24" spans="1:8" ht="17.100000000000001" customHeight="1" x14ac:dyDescent="0.15">
      <c r="A24" s="13"/>
      <c r="B24" s="29"/>
      <c r="C24" s="13"/>
      <c r="D24" s="13"/>
    </row>
    <row r="25" spans="1:8" ht="17.100000000000001" customHeight="1" x14ac:dyDescent="0.15">
      <c r="A25" s="13"/>
      <c r="B25" s="43" t="s">
        <v>7</v>
      </c>
      <c r="F25" s="72" t="s">
        <v>7</v>
      </c>
    </row>
    <row r="26" spans="1:8" ht="17.100000000000001" customHeight="1" thickBot="1" x14ac:dyDescent="0.2">
      <c r="A26" s="13"/>
      <c r="B26" s="2" t="s">
        <v>0</v>
      </c>
      <c r="C26" s="3" t="s">
        <v>1</v>
      </c>
      <c r="D26" s="3"/>
      <c r="F26" s="55" t="s">
        <v>0</v>
      </c>
      <c r="G26" s="56" t="s">
        <v>1</v>
      </c>
      <c r="H26" s="56"/>
    </row>
    <row r="27" spans="1:8" ht="17.100000000000001" customHeight="1" thickTop="1" x14ac:dyDescent="0.15">
      <c r="A27" s="13"/>
      <c r="B27" s="6" t="s">
        <v>2</v>
      </c>
      <c r="C27" s="12"/>
      <c r="D27" s="9"/>
      <c r="F27" s="57" t="s">
        <v>2</v>
      </c>
      <c r="G27" s="58"/>
      <c r="H27" s="59"/>
    </row>
    <row r="28" spans="1:8" ht="17.100000000000001" customHeight="1" x14ac:dyDescent="0.15">
      <c r="A28" s="13"/>
      <c r="B28" s="11" t="s">
        <v>17</v>
      </c>
      <c r="C28" s="4"/>
      <c r="D28" s="10"/>
      <c r="F28" s="60" t="s">
        <v>17</v>
      </c>
      <c r="G28" s="61"/>
      <c r="H28" s="62"/>
    </row>
    <row r="29" spans="1:8" ht="17.100000000000001" customHeight="1" x14ac:dyDescent="0.15">
      <c r="B29" s="5" t="s">
        <v>14</v>
      </c>
      <c r="C29" s="46">
        <v>100000</v>
      </c>
      <c r="D29" s="10"/>
      <c r="F29" s="63" t="s">
        <v>14</v>
      </c>
      <c r="G29" s="64">
        <v>100000</v>
      </c>
      <c r="H29" s="62"/>
    </row>
    <row r="30" spans="1:8" ht="17.100000000000001" customHeight="1" x14ac:dyDescent="0.15">
      <c r="B30" s="45" t="s">
        <v>15</v>
      </c>
      <c r="C30" s="44"/>
      <c r="D30" s="6" t="s">
        <v>24</v>
      </c>
      <c r="F30" s="65" t="s">
        <v>15</v>
      </c>
      <c r="G30" s="66">
        <v>60000</v>
      </c>
      <c r="H30" s="57" t="s">
        <v>36</v>
      </c>
    </row>
    <row r="31" spans="1:8" ht="17.100000000000001" customHeight="1" x14ac:dyDescent="0.15">
      <c r="A31" s="13"/>
      <c r="B31" s="34" t="s">
        <v>5</v>
      </c>
      <c r="C31" s="36">
        <f>SUM(C29:C30)</f>
        <v>100000</v>
      </c>
      <c r="D31" s="34"/>
      <c r="F31" s="68" t="s">
        <v>5</v>
      </c>
      <c r="G31" s="69">
        <f>SUM(G29:G30)</f>
        <v>160000</v>
      </c>
      <c r="H31" s="68"/>
    </row>
    <row r="32" spans="1:8" ht="17.100000000000001" customHeight="1" x14ac:dyDescent="0.15">
      <c r="A32" s="13"/>
      <c r="B32" s="34" t="s">
        <v>25</v>
      </c>
      <c r="C32" s="33">
        <f>C31*0.2</f>
        <v>20000</v>
      </c>
      <c r="D32" s="8"/>
      <c r="F32" s="68" t="s">
        <v>32</v>
      </c>
      <c r="G32" s="69">
        <f>G31*0.2</f>
        <v>32000</v>
      </c>
      <c r="H32" s="70"/>
    </row>
    <row r="33" spans="1:8" ht="17.100000000000001" customHeight="1" thickBot="1" x14ac:dyDescent="0.2">
      <c r="A33" s="13"/>
      <c r="B33" s="2" t="s">
        <v>6</v>
      </c>
      <c r="C33" s="7">
        <f>C32*0.1</f>
        <v>2000</v>
      </c>
      <c r="D33" s="2" t="s">
        <v>3</v>
      </c>
      <c r="F33" s="55" t="s">
        <v>6</v>
      </c>
      <c r="G33" s="71">
        <f>G32*0.1</f>
        <v>3200</v>
      </c>
      <c r="H33" s="55" t="s">
        <v>3</v>
      </c>
    </row>
    <row r="34" spans="1:8" ht="17.100000000000001" customHeight="1" thickTop="1" x14ac:dyDescent="0.15">
      <c r="A34" s="13"/>
      <c r="B34" s="80" t="s">
        <v>11</v>
      </c>
      <c r="C34" s="82">
        <f>C31+C32+C33</f>
        <v>122000</v>
      </c>
      <c r="D34" s="84" t="s">
        <v>4</v>
      </c>
      <c r="F34" s="86" t="s">
        <v>11</v>
      </c>
      <c r="G34" s="88">
        <f>G31+G32+G33</f>
        <v>195200</v>
      </c>
      <c r="H34" s="90" t="s">
        <v>4</v>
      </c>
    </row>
    <row r="35" spans="1:8" ht="17.100000000000001" customHeight="1" x14ac:dyDescent="0.15">
      <c r="A35" s="13"/>
      <c r="B35" s="81"/>
      <c r="C35" s="83"/>
      <c r="D35" s="85"/>
      <c r="F35" s="87"/>
      <c r="G35" s="89"/>
      <c r="H35" s="91"/>
    </row>
    <row r="36" spans="1:8" x14ac:dyDescent="0.15">
      <c r="A36" s="13"/>
      <c r="B36" s="14"/>
      <c r="C36" s="28"/>
      <c r="D36" s="24"/>
    </row>
    <row r="37" spans="1:8" x14ac:dyDescent="0.15">
      <c r="A37" s="13"/>
      <c r="B37" s="14"/>
      <c r="C37" s="28"/>
      <c r="D37" s="29"/>
    </row>
    <row r="38" spans="1:8" x14ac:dyDescent="0.15">
      <c r="A38" s="13"/>
      <c r="B38" s="74"/>
      <c r="C38" s="75"/>
      <c r="D38" s="76"/>
    </row>
    <row r="39" spans="1:8" x14ac:dyDescent="0.15">
      <c r="A39" s="13"/>
      <c r="B39" s="74"/>
      <c r="C39" s="75"/>
      <c r="D39" s="76"/>
    </row>
    <row r="40" spans="1:8" x14ac:dyDescent="0.15">
      <c r="A40" s="13"/>
      <c r="B40" s="13"/>
      <c r="C40" s="13"/>
      <c r="D40" s="13"/>
    </row>
    <row r="41" spans="1:8" x14ac:dyDescent="0.15">
      <c r="A41" s="13"/>
      <c r="B41" s="29"/>
      <c r="C41" s="13"/>
      <c r="D41" s="13"/>
    </row>
    <row r="42" spans="1:8" x14ac:dyDescent="0.15">
      <c r="A42" s="13"/>
      <c r="B42" s="14"/>
      <c r="C42" s="15"/>
      <c r="D42" s="16"/>
    </row>
    <row r="43" spans="1:8" x14ac:dyDescent="0.15">
      <c r="A43" s="13"/>
      <c r="B43" s="14"/>
      <c r="C43" s="17"/>
      <c r="D43" s="15"/>
    </row>
    <row r="44" spans="1:8" x14ac:dyDescent="0.15">
      <c r="A44" s="13"/>
      <c r="B44" s="18"/>
      <c r="C44" s="19"/>
      <c r="D44" s="15"/>
    </row>
    <row r="45" spans="1:8" x14ac:dyDescent="0.15">
      <c r="A45" s="13"/>
      <c r="B45" s="18"/>
      <c r="C45" s="19"/>
      <c r="D45" s="29"/>
    </row>
    <row r="46" spans="1:8" x14ac:dyDescent="0.15">
      <c r="A46" s="13"/>
      <c r="B46" s="18"/>
      <c r="C46" s="19"/>
      <c r="D46" s="29"/>
    </row>
    <row r="47" spans="1:8" x14ac:dyDescent="0.15">
      <c r="A47" s="13"/>
      <c r="B47" s="18"/>
      <c r="C47" s="19"/>
      <c r="D47" s="15"/>
    </row>
    <row r="48" spans="1:8" x14ac:dyDescent="0.15">
      <c r="A48" s="13"/>
      <c r="B48" s="18"/>
      <c r="C48" s="19"/>
      <c r="D48" s="29"/>
    </row>
    <row r="49" spans="1:4" x14ac:dyDescent="0.15">
      <c r="A49" s="13"/>
      <c r="B49" s="18"/>
      <c r="C49" s="19"/>
      <c r="D49" s="29"/>
    </row>
    <row r="50" spans="1:4" x14ac:dyDescent="0.15">
      <c r="A50" s="13"/>
      <c r="B50" s="20"/>
      <c r="C50" s="21"/>
      <c r="D50" s="22"/>
    </row>
    <row r="51" spans="1:4" x14ac:dyDescent="0.15">
      <c r="A51" s="13"/>
      <c r="B51" s="14"/>
      <c r="C51" s="23"/>
      <c r="D51" s="22"/>
    </row>
    <row r="52" spans="1:4" x14ac:dyDescent="0.15">
      <c r="A52" s="13"/>
      <c r="B52" s="14"/>
      <c r="C52" s="28"/>
      <c r="D52" s="24"/>
    </row>
    <row r="53" spans="1:4" x14ac:dyDescent="0.15">
      <c r="A53" s="13"/>
      <c r="B53" s="14"/>
      <c r="C53" s="28"/>
      <c r="D53" s="29"/>
    </row>
    <row r="54" spans="1:4" x14ac:dyDescent="0.15">
      <c r="A54" s="13"/>
      <c r="B54" s="74"/>
      <c r="C54" s="75"/>
      <c r="D54" s="76"/>
    </row>
    <row r="55" spans="1:4" x14ac:dyDescent="0.15">
      <c r="A55" s="13"/>
      <c r="B55" s="74"/>
      <c r="C55" s="75"/>
      <c r="D55" s="76"/>
    </row>
    <row r="56" spans="1:4" x14ac:dyDescent="0.15">
      <c r="A56" s="13"/>
      <c r="B56" s="13"/>
      <c r="C56" s="13"/>
      <c r="D56" s="13"/>
    </row>
    <row r="57" spans="1:4" x14ac:dyDescent="0.15">
      <c r="A57" s="13"/>
      <c r="B57" s="25"/>
      <c r="C57" s="13"/>
      <c r="D57" s="13"/>
    </row>
    <row r="58" spans="1:4" x14ac:dyDescent="0.15">
      <c r="A58" s="13"/>
      <c r="B58" s="29"/>
      <c r="C58" s="26"/>
      <c r="D58" s="26"/>
    </row>
    <row r="59" spans="1:4" x14ac:dyDescent="0.15">
      <c r="A59" s="13"/>
      <c r="B59" s="29"/>
      <c r="C59" s="27"/>
      <c r="D59" s="13"/>
    </row>
    <row r="60" spans="1:4" x14ac:dyDescent="0.15">
      <c r="A60" s="13"/>
      <c r="B60" s="18"/>
      <c r="C60" s="27"/>
      <c r="D60" s="26"/>
    </row>
    <row r="61" spans="1:4" x14ac:dyDescent="0.15">
      <c r="A61" s="13"/>
      <c r="B61" s="18"/>
      <c r="C61" s="27"/>
      <c r="D61" s="29"/>
    </row>
    <row r="62" spans="1:4" x14ac:dyDescent="0.15">
      <c r="A62" s="13"/>
      <c r="B62" s="18"/>
      <c r="C62" s="27"/>
      <c r="D62" s="29"/>
    </row>
    <row r="63" spans="1:4" x14ac:dyDescent="0.15">
      <c r="A63" s="13"/>
      <c r="B63" s="29"/>
      <c r="C63" s="27"/>
      <c r="D63" s="13"/>
    </row>
    <row r="64" spans="1:4" x14ac:dyDescent="0.15">
      <c r="A64" s="13"/>
      <c r="B64" s="29"/>
      <c r="C64" s="27"/>
      <c r="D64" s="29"/>
    </row>
    <row r="65" spans="1:4" x14ac:dyDescent="0.15">
      <c r="A65" s="13"/>
      <c r="B65" s="26"/>
      <c r="C65" s="27"/>
      <c r="D65" s="29"/>
    </row>
    <row r="66" spans="1:4" x14ac:dyDescent="0.15">
      <c r="A66" s="13"/>
      <c r="B66" s="13"/>
      <c r="C66" s="13"/>
      <c r="D66" s="13"/>
    </row>
    <row r="72" spans="1:4" x14ac:dyDescent="0.15">
      <c r="C72" s="13"/>
    </row>
  </sheetData>
  <mergeCells count="20">
    <mergeCell ref="F21:F22"/>
    <mergeCell ref="G21:G22"/>
    <mergeCell ref="H21:H22"/>
    <mergeCell ref="F34:F35"/>
    <mergeCell ref="G34:G35"/>
    <mergeCell ref="H34:H35"/>
    <mergeCell ref="B54:B55"/>
    <mergeCell ref="C54:C55"/>
    <mergeCell ref="D54:D55"/>
    <mergeCell ref="B1:D1"/>
    <mergeCell ref="B3:D8"/>
    <mergeCell ref="B21:B22"/>
    <mergeCell ref="C21:C22"/>
    <mergeCell ref="D21:D22"/>
    <mergeCell ref="B38:B39"/>
    <mergeCell ref="C38:C39"/>
    <mergeCell ref="D38:D39"/>
    <mergeCell ref="B34:B35"/>
    <mergeCell ref="C34:C35"/>
    <mergeCell ref="D34:D35"/>
  </mergeCells>
  <phoneticPr fontId="3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opLeftCell="A16" workbookViewId="0">
      <selection activeCell="F8" sqref="F8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5.25" style="53" customWidth="1"/>
    <col min="7" max="7" width="13.375" style="53" customWidth="1"/>
    <col min="8" max="8" width="45.75" style="53" customWidth="1"/>
    <col min="9" max="16384" width="9" style="1"/>
  </cols>
  <sheetData>
    <row r="1" spans="2:8" ht="17.25" x14ac:dyDescent="0.2">
      <c r="B1" s="77" t="s">
        <v>12</v>
      </c>
      <c r="C1" s="77"/>
      <c r="D1" s="77"/>
    </row>
    <row r="3" spans="2:8" x14ac:dyDescent="0.15">
      <c r="B3" s="78" t="s">
        <v>37</v>
      </c>
      <c r="C3" s="79"/>
      <c r="D3" s="79"/>
    </row>
    <row r="4" spans="2:8" x14ac:dyDescent="0.15">
      <c r="B4" s="79"/>
      <c r="C4" s="79"/>
      <c r="D4" s="79"/>
    </row>
    <row r="5" spans="2:8" x14ac:dyDescent="0.15">
      <c r="B5" s="79"/>
      <c r="C5" s="79"/>
      <c r="D5" s="79"/>
    </row>
    <row r="6" spans="2:8" x14ac:dyDescent="0.15">
      <c r="B6" s="79"/>
      <c r="C6" s="79"/>
      <c r="D6" s="79"/>
    </row>
    <row r="7" spans="2:8" x14ac:dyDescent="0.15">
      <c r="B7" s="79"/>
      <c r="C7" s="79"/>
      <c r="D7" s="79"/>
    </row>
    <row r="8" spans="2:8" ht="43.5" customHeight="1" x14ac:dyDescent="0.15">
      <c r="B8" s="79"/>
      <c r="C8" s="79"/>
      <c r="D8" s="79"/>
    </row>
    <row r="9" spans="2:8" ht="15" customHeight="1" x14ac:dyDescent="0.15">
      <c r="B9" s="39"/>
      <c r="C9" s="39"/>
      <c r="D9" s="39"/>
    </row>
    <row r="10" spans="2:8" ht="15.75" customHeight="1" x14ac:dyDescent="0.15">
      <c r="F10" s="73" t="s">
        <v>33</v>
      </c>
    </row>
    <row r="11" spans="2:8" ht="17.100000000000001" customHeight="1" x14ac:dyDescent="0.15">
      <c r="B11" s="42" t="s">
        <v>18</v>
      </c>
      <c r="F11" s="54" t="s">
        <v>18</v>
      </c>
    </row>
    <row r="12" spans="2:8" ht="17.100000000000001" customHeight="1" thickBot="1" x14ac:dyDescent="0.2">
      <c r="B12" s="2" t="s">
        <v>0</v>
      </c>
      <c r="C12" s="3" t="s">
        <v>1</v>
      </c>
      <c r="D12" s="3"/>
      <c r="F12" s="55" t="s">
        <v>0</v>
      </c>
      <c r="G12" s="56" t="s">
        <v>1</v>
      </c>
      <c r="H12" s="56"/>
    </row>
    <row r="13" spans="2:8" ht="17.100000000000001" customHeight="1" thickTop="1" x14ac:dyDescent="0.15">
      <c r="B13" s="6" t="s">
        <v>2</v>
      </c>
      <c r="C13" s="12">
        <f>+C15+C17+C16</f>
        <v>180000</v>
      </c>
      <c r="D13" s="9"/>
      <c r="F13" s="57" t="s">
        <v>2</v>
      </c>
      <c r="G13" s="58">
        <f>+G15+G17+G16</f>
        <v>300000</v>
      </c>
      <c r="H13" s="59"/>
    </row>
    <row r="14" spans="2:8" ht="17.100000000000001" customHeight="1" x14ac:dyDescent="0.15">
      <c r="B14" s="11" t="s">
        <v>13</v>
      </c>
      <c r="C14" s="4"/>
      <c r="D14" s="10"/>
      <c r="F14" s="60" t="s">
        <v>13</v>
      </c>
      <c r="G14" s="61"/>
      <c r="H14" s="62"/>
    </row>
    <row r="15" spans="2:8" ht="17.100000000000001" customHeight="1" x14ac:dyDescent="0.15">
      <c r="B15" s="5" t="s">
        <v>14</v>
      </c>
      <c r="C15" s="46">
        <v>100000</v>
      </c>
      <c r="D15" s="6" t="s">
        <v>21</v>
      </c>
      <c r="F15" s="63" t="s">
        <v>14</v>
      </c>
      <c r="G15" s="64">
        <v>100000</v>
      </c>
      <c r="H15" s="57" t="s">
        <v>21</v>
      </c>
    </row>
    <row r="16" spans="2:8" ht="17.100000000000001" customHeight="1" x14ac:dyDescent="0.15">
      <c r="B16" s="5"/>
      <c r="C16" s="46">
        <f>C15*0.8</f>
        <v>80000</v>
      </c>
      <c r="D16" s="6" t="s">
        <v>22</v>
      </c>
      <c r="F16" s="63"/>
      <c r="G16" s="64">
        <f>G15*0.8</f>
        <v>80000</v>
      </c>
      <c r="H16" s="57" t="s">
        <v>22</v>
      </c>
    </row>
    <row r="17" spans="1:8" ht="17.100000000000001" customHeight="1" x14ac:dyDescent="0.15">
      <c r="B17" s="45" t="s">
        <v>15</v>
      </c>
      <c r="C17" s="44"/>
      <c r="D17" s="6" t="s">
        <v>29</v>
      </c>
      <c r="F17" s="65" t="s">
        <v>15</v>
      </c>
      <c r="G17" s="66">
        <f>15000*8</f>
        <v>120000</v>
      </c>
      <c r="H17" s="57" t="s">
        <v>30</v>
      </c>
    </row>
    <row r="18" spans="1:8" ht="17.100000000000001" customHeight="1" x14ac:dyDescent="0.15">
      <c r="B18" s="5" t="s">
        <v>19</v>
      </c>
      <c r="C18" s="47">
        <f>-C13*0.2</f>
        <v>-36000</v>
      </c>
      <c r="D18" s="41"/>
      <c r="F18" s="63" t="s">
        <v>19</v>
      </c>
      <c r="G18" s="67">
        <f>-G13*0.2</f>
        <v>-60000</v>
      </c>
      <c r="H18" s="68"/>
    </row>
    <row r="19" spans="1:8" ht="17.100000000000001" customHeight="1" x14ac:dyDescent="0.15">
      <c r="B19" s="41" t="s">
        <v>8</v>
      </c>
      <c r="C19" s="36">
        <f>SUM(C15:C18)</f>
        <v>144000</v>
      </c>
      <c r="D19" s="41"/>
      <c r="F19" s="68" t="s">
        <v>8</v>
      </c>
      <c r="G19" s="69">
        <f>SUM(G15:G18)</f>
        <v>240000</v>
      </c>
      <c r="H19" s="68"/>
    </row>
    <row r="20" spans="1:8" ht="17.100000000000001" customHeight="1" x14ac:dyDescent="0.15">
      <c r="B20" s="41" t="s">
        <v>9</v>
      </c>
      <c r="C20" s="40">
        <f>C19*0.15</f>
        <v>21600</v>
      </c>
      <c r="D20" s="8"/>
      <c r="F20" s="68" t="s">
        <v>31</v>
      </c>
      <c r="G20" s="69">
        <f>G19*0.15</f>
        <v>36000</v>
      </c>
      <c r="H20" s="70"/>
    </row>
    <row r="21" spans="1:8" ht="17.100000000000001" customHeight="1" thickBot="1" x14ac:dyDescent="0.2">
      <c r="B21" s="2" t="s">
        <v>10</v>
      </c>
      <c r="C21" s="7">
        <f>C20*0.1</f>
        <v>2160</v>
      </c>
      <c r="D21" s="2" t="s">
        <v>3</v>
      </c>
      <c r="F21" s="55" t="s">
        <v>10</v>
      </c>
      <c r="G21" s="71">
        <f>G20*0.1</f>
        <v>3600</v>
      </c>
      <c r="H21" s="55" t="s">
        <v>3</v>
      </c>
    </row>
    <row r="22" spans="1:8" ht="17.100000000000001" customHeight="1" thickTop="1" x14ac:dyDescent="0.15">
      <c r="B22" s="80" t="s">
        <v>16</v>
      </c>
      <c r="C22" s="82">
        <f>C19+C20+C21</f>
        <v>167760</v>
      </c>
      <c r="D22" s="84" t="s">
        <v>4</v>
      </c>
      <c r="F22" s="86" t="s">
        <v>16</v>
      </c>
      <c r="G22" s="88">
        <f>G19+G20+G21</f>
        <v>279600</v>
      </c>
      <c r="H22" s="90" t="s">
        <v>4</v>
      </c>
    </row>
    <row r="23" spans="1:8" ht="17.100000000000001" customHeight="1" x14ac:dyDescent="0.15">
      <c r="B23" s="81"/>
      <c r="C23" s="83"/>
      <c r="D23" s="85"/>
      <c r="F23" s="87"/>
      <c r="G23" s="89"/>
      <c r="H23" s="91"/>
    </row>
    <row r="24" spans="1:8" ht="17.100000000000001" customHeight="1" x14ac:dyDescent="0.15"/>
    <row r="25" spans="1:8" ht="17.100000000000001" customHeight="1" x14ac:dyDescent="0.15">
      <c r="A25" s="13"/>
      <c r="B25" s="38"/>
      <c r="C25" s="13"/>
      <c r="D25" s="13"/>
    </row>
    <row r="26" spans="1:8" ht="17.100000000000001" customHeight="1" x14ac:dyDescent="0.15">
      <c r="A26" s="13"/>
      <c r="B26" s="43" t="s">
        <v>7</v>
      </c>
      <c r="F26" s="72" t="s">
        <v>7</v>
      </c>
    </row>
    <row r="27" spans="1:8" ht="17.100000000000001" customHeight="1" thickBot="1" x14ac:dyDescent="0.2">
      <c r="A27" s="13"/>
      <c r="B27" s="2" t="s">
        <v>0</v>
      </c>
      <c r="C27" s="3" t="s">
        <v>1</v>
      </c>
      <c r="D27" s="3"/>
      <c r="F27" s="55" t="s">
        <v>0</v>
      </c>
      <c r="G27" s="56" t="s">
        <v>1</v>
      </c>
      <c r="H27" s="56"/>
    </row>
    <row r="28" spans="1:8" ht="17.100000000000001" customHeight="1" thickTop="1" x14ac:dyDescent="0.15">
      <c r="A28" s="13"/>
      <c r="B28" s="6" t="s">
        <v>2</v>
      </c>
      <c r="C28" s="12"/>
      <c r="D28" s="9"/>
      <c r="F28" s="57" t="s">
        <v>2</v>
      </c>
      <c r="G28" s="58"/>
      <c r="H28" s="59"/>
    </row>
    <row r="29" spans="1:8" ht="17.100000000000001" customHeight="1" x14ac:dyDescent="0.15">
      <c r="A29" s="13"/>
      <c r="B29" s="11" t="s">
        <v>17</v>
      </c>
      <c r="C29" s="4"/>
      <c r="D29" s="10"/>
      <c r="F29" s="60" t="s">
        <v>17</v>
      </c>
      <c r="G29" s="61"/>
      <c r="H29" s="62"/>
    </row>
    <row r="30" spans="1:8" ht="17.100000000000001" customHeight="1" x14ac:dyDescent="0.15">
      <c r="B30" s="5" t="s">
        <v>14</v>
      </c>
      <c r="C30" s="46">
        <v>100000</v>
      </c>
      <c r="D30" s="6" t="s">
        <v>20</v>
      </c>
      <c r="F30" s="63" t="s">
        <v>14</v>
      </c>
      <c r="G30" s="64">
        <v>100000</v>
      </c>
      <c r="H30" s="57" t="s">
        <v>20</v>
      </c>
    </row>
    <row r="31" spans="1:8" ht="17.100000000000001" customHeight="1" x14ac:dyDescent="0.15">
      <c r="B31" s="5"/>
      <c r="C31" s="46">
        <f>C30*0.8</f>
        <v>80000</v>
      </c>
      <c r="D31" s="6" t="s">
        <v>23</v>
      </c>
      <c r="F31" s="63"/>
      <c r="G31" s="64">
        <f>G30*0.8</f>
        <v>80000</v>
      </c>
      <c r="H31" s="57" t="s">
        <v>23</v>
      </c>
    </row>
    <row r="32" spans="1:8" ht="17.100000000000001" customHeight="1" x14ac:dyDescent="0.15">
      <c r="B32" s="45" t="s">
        <v>15</v>
      </c>
      <c r="C32" s="44"/>
      <c r="D32" s="6" t="s">
        <v>29</v>
      </c>
      <c r="F32" s="65" t="s">
        <v>15</v>
      </c>
      <c r="G32" s="66">
        <f>15000*8</f>
        <v>120000</v>
      </c>
      <c r="H32" s="57" t="s">
        <v>30</v>
      </c>
    </row>
    <row r="33" spans="1:8" ht="17.100000000000001" customHeight="1" x14ac:dyDescent="0.15">
      <c r="A33" s="13"/>
      <c r="B33" s="41" t="s">
        <v>5</v>
      </c>
      <c r="C33" s="36">
        <f>SUM(C30:C32)</f>
        <v>180000</v>
      </c>
      <c r="D33" s="41"/>
      <c r="F33" s="68" t="s">
        <v>5</v>
      </c>
      <c r="G33" s="69">
        <f>SUM(G30:G32)</f>
        <v>300000</v>
      </c>
      <c r="H33" s="68"/>
    </row>
    <row r="34" spans="1:8" ht="17.100000000000001" customHeight="1" x14ac:dyDescent="0.15">
      <c r="A34" s="13"/>
      <c r="B34" s="41" t="s">
        <v>25</v>
      </c>
      <c r="C34" s="40">
        <f>C33*0.2</f>
        <v>36000</v>
      </c>
      <c r="D34" s="8"/>
      <c r="F34" s="68" t="s">
        <v>32</v>
      </c>
      <c r="G34" s="69">
        <f>G33*0.2</f>
        <v>60000</v>
      </c>
      <c r="H34" s="70"/>
    </row>
    <row r="35" spans="1:8" ht="17.100000000000001" customHeight="1" thickBot="1" x14ac:dyDescent="0.2">
      <c r="A35" s="13"/>
      <c r="B35" s="2" t="s">
        <v>6</v>
      </c>
      <c r="C35" s="7">
        <f>C34*0.1</f>
        <v>3600</v>
      </c>
      <c r="D35" s="2" t="s">
        <v>3</v>
      </c>
      <c r="F35" s="55" t="s">
        <v>6</v>
      </c>
      <c r="G35" s="71">
        <f>G34*0.1</f>
        <v>6000</v>
      </c>
      <c r="H35" s="55" t="s">
        <v>3</v>
      </c>
    </row>
    <row r="36" spans="1:8" ht="17.100000000000001" customHeight="1" thickTop="1" x14ac:dyDescent="0.15">
      <c r="A36" s="13"/>
      <c r="B36" s="80" t="s">
        <v>11</v>
      </c>
      <c r="C36" s="82">
        <f>C33+C34+C35</f>
        <v>219600</v>
      </c>
      <c r="D36" s="84" t="s">
        <v>4</v>
      </c>
      <c r="F36" s="86" t="s">
        <v>11</v>
      </c>
      <c r="G36" s="88">
        <f>G33+G34+G35</f>
        <v>366000</v>
      </c>
      <c r="H36" s="90" t="s">
        <v>4</v>
      </c>
    </row>
    <row r="37" spans="1:8" ht="17.100000000000001" customHeight="1" x14ac:dyDescent="0.15">
      <c r="A37" s="13"/>
      <c r="B37" s="81"/>
      <c r="C37" s="83"/>
      <c r="D37" s="85"/>
      <c r="F37" s="87"/>
      <c r="G37" s="89"/>
      <c r="H37" s="91"/>
    </row>
    <row r="38" spans="1:8" x14ac:dyDescent="0.15">
      <c r="A38" s="13"/>
      <c r="B38" s="14"/>
      <c r="C38" s="37"/>
      <c r="D38" s="24"/>
    </row>
    <row r="39" spans="1:8" x14ac:dyDescent="0.15">
      <c r="A39" s="13"/>
      <c r="B39" s="14"/>
      <c r="C39" s="37"/>
      <c r="D39" s="38"/>
    </row>
    <row r="40" spans="1:8" x14ac:dyDescent="0.15">
      <c r="A40" s="13"/>
      <c r="B40" s="74"/>
      <c r="C40" s="75"/>
      <c r="D40" s="76"/>
    </row>
    <row r="41" spans="1:8" x14ac:dyDescent="0.15">
      <c r="A41" s="13"/>
      <c r="B41" s="74"/>
      <c r="C41" s="75"/>
      <c r="D41" s="76"/>
    </row>
    <row r="42" spans="1:8" x14ac:dyDescent="0.15">
      <c r="A42" s="13"/>
      <c r="B42" s="13"/>
      <c r="C42" s="13"/>
      <c r="D42" s="13"/>
    </row>
    <row r="43" spans="1:8" x14ac:dyDescent="0.15">
      <c r="A43" s="13"/>
      <c r="B43" s="38"/>
      <c r="C43" s="13"/>
      <c r="D43" s="13"/>
    </row>
    <row r="44" spans="1:8" x14ac:dyDescent="0.15">
      <c r="A44" s="13"/>
      <c r="B44" s="14"/>
      <c r="C44" s="15"/>
      <c r="D44" s="16"/>
    </row>
    <row r="45" spans="1:8" x14ac:dyDescent="0.15">
      <c r="A45" s="13"/>
      <c r="B45" s="14"/>
      <c r="C45" s="17"/>
      <c r="D45" s="15"/>
    </row>
    <row r="46" spans="1:8" x14ac:dyDescent="0.15">
      <c r="A46" s="13"/>
      <c r="B46" s="18"/>
      <c r="C46" s="19"/>
      <c r="D46" s="15"/>
    </row>
    <row r="47" spans="1:8" x14ac:dyDescent="0.15">
      <c r="A47" s="13"/>
      <c r="B47" s="18"/>
      <c r="C47" s="19"/>
      <c r="D47" s="38"/>
    </row>
    <row r="48" spans="1:8" x14ac:dyDescent="0.15">
      <c r="A48" s="13"/>
      <c r="B48" s="18"/>
      <c r="C48" s="19"/>
      <c r="D48" s="38"/>
    </row>
    <row r="49" spans="1:4" x14ac:dyDescent="0.15">
      <c r="A49" s="13"/>
      <c r="B49" s="18"/>
      <c r="C49" s="19"/>
      <c r="D49" s="15"/>
    </row>
    <row r="50" spans="1:4" x14ac:dyDescent="0.15">
      <c r="A50" s="13"/>
      <c r="B50" s="18"/>
      <c r="C50" s="19"/>
      <c r="D50" s="38"/>
    </row>
    <row r="51" spans="1:4" x14ac:dyDescent="0.15">
      <c r="A51" s="13"/>
      <c r="B51" s="18"/>
      <c r="C51" s="19"/>
      <c r="D51" s="38"/>
    </row>
    <row r="52" spans="1:4" x14ac:dyDescent="0.15">
      <c r="A52" s="13"/>
      <c r="B52" s="20"/>
      <c r="C52" s="21"/>
      <c r="D52" s="22"/>
    </row>
    <row r="53" spans="1:4" x14ac:dyDescent="0.15">
      <c r="A53" s="13"/>
      <c r="B53" s="14"/>
      <c r="C53" s="23"/>
      <c r="D53" s="22"/>
    </row>
    <row r="54" spans="1:4" x14ac:dyDescent="0.15">
      <c r="A54" s="13"/>
      <c r="B54" s="14"/>
      <c r="C54" s="37"/>
      <c r="D54" s="24"/>
    </row>
    <row r="55" spans="1:4" x14ac:dyDescent="0.15">
      <c r="A55" s="13"/>
      <c r="B55" s="14"/>
      <c r="C55" s="37"/>
      <c r="D55" s="38"/>
    </row>
    <row r="56" spans="1:4" x14ac:dyDescent="0.15">
      <c r="A56" s="13"/>
      <c r="B56" s="74"/>
      <c r="C56" s="75"/>
      <c r="D56" s="76"/>
    </row>
    <row r="57" spans="1:4" x14ac:dyDescent="0.15">
      <c r="A57" s="13"/>
      <c r="B57" s="74"/>
      <c r="C57" s="75"/>
      <c r="D57" s="76"/>
    </row>
    <row r="58" spans="1:4" x14ac:dyDescent="0.15">
      <c r="A58" s="13"/>
      <c r="B58" s="13"/>
      <c r="C58" s="13"/>
      <c r="D58" s="13"/>
    </row>
    <row r="59" spans="1:4" x14ac:dyDescent="0.15">
      <c r="A59" s="13"/>
      <c r="B59" s="25"/>
      <c r="C59" s="13"/>
      <c r="D59" s="13"/>
    </row>
    <row r="60" spans="1:4" x14ac:dyDescent="0.15">
      <c r="A60" s="13"/>
      <c r="B60" s="38"/>
      <c r="C60" s="26"/>
      <c r="D60" s="26"/>
    </row>
    <row r="61" spans="1:4" x14ac:dyDescent="0.15">
      <c r="A61" s="13"/>
      <c r="B61" s="38"/>
      <c r="C61" s="27"/>
      <c r="D61" s="13"/>
    </row>
    <row r="62" spans="1:4" x14ac:dyDescent="0.15">
      <c r="A62" s="13"/>
      <c r="B62" s="18"/>
      <c r="C62" s="27"/>
      <c r="D62" s="26"/>
    </row>
    <row r="63" spans="1:4" x14ac:dyDescent="0.15">
      <c r="A63" s="13"/>
      <c r="B63" s="18"/>
      <c r="C63" s="27"/>
      <c r="D63" s="38"/>
    </row>
    <row r="64" spans="1:4" x14ac:dyDescent="0.15">
      <c r="A64" s="13"/>
      <c r="B64" s="18"/>
      <c r="C64" s="27"/>
      <c r="D64" s="38"/>
    </row>
    <row r="65" spans="1:4" x14ac:dyDescent="0.15">
      <c r="A65" s="13"/>
      <c r="B65" s="38"/>
      <c r="C65" s="27"/>
      <c r="D65" s="13"/>
    </row>
    <row r="66" spans="1:4" x14ac:dyDescent="0.15">
      <c r="A66" s="13"/>
      <c r="B66" s="38"/>
      <c r="C66" s="27"/>
      <c r="D66" s="38"/>
    </row>
    <row r="67" spans="1:4" x14ac:dyDescent="0.15">
      <c r="A67" s="13"/>
      <c r="B67" s="26"/>
      <c r="C67" s="27"/>
      <c r="D67" s="38"/>
    </row>
    <row r="68" spans="1:4" x14ac:dyDescent="0.15">
      <c r="A68" s="13"/>
      <c r="B68" s="13"/>
      <c r="C68" s="13"/>
      <c r="D68" s="13"/>
    </row>
    <row r="74" spans="1:4" x14ac:dyDescent="0.15">
      <c r="C74" s="13"/>
    </row>
  </sheetData>
  <mergeCells count="20">
    <mergeCell ref="F22:F23"/>
    <mergeCell ref="G22:G23"/>
    <mergeCell ref="H22:H23"/>
    <mergeCell ref="F36:F37"/>
    <mergeCell ref="G36:G37"/>
    <mergeCell ref="H36:H37"/>
    <mergeCell ref="B36:B37"/>
    <mergeCell ref="C36:C37"/>
    <mergeCell ref="D36:D37"/>
    <mergeCell ref="B1:D1"/>
    <mergeCell ref="B3:D8"/>
    <mergeCell ref="B22:B23"/>
    <mergeCell ref="C22:C23"/>
    <mergeCell ref="D22:D23"/>
    <mergeCell ref="B40:B41"/>
    <mergeCell ref="C40:C41"/>
    <mergeCell ref="D40:D41"/>
    <mergeCell ref="B56:B57"/>
    <mergeCell ref="C56:C57"/>
    <mergeCell ref="D56:D57"/>
  </mergeCells>
  <phoneticPr fontId="3"/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opLeftCell="A7" workbookViewId="0">
      <selection activeCell="B3" sqref="B3:D8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7.5" style="53" customWidth="1"/>
    <col min="7" max="7" width="12.75" style="53" customWidth="1"/>
    <col min="8" max="8" width="38.75" style="53" customWidth="1"/>
    <col min="9" max="16384" width="9" style="1"/>
  </cols>
  <sheetData>
    <row r="1" spans="2:8" ht="17.25" x14ac:dyDescent="0.2">
      <c r="B1" s="77" t="s">
        <v>12</v>
      </c>
      <c r="C1" s="77"/>
      <c r="D1" s="77"/>
    </row>
    <row r="3" spans="2:8" x14ac:dyDescent="0.15">
      <c r="B3" s="78" t="s">
        <v>28</v>
      </c>
      <c r="C3" s="79"/>
      <c r="D3" s="79"/>
    </row>
    <row r="4" spans="2:8" x14ac:dyDescent="0.15">
      <c r="B4" s="79"/>
      <c r="C4" s="79"/>
      <c r="D4" s="79"/>
    </row>
    <row r="5" spans="2:8" x14ac:dyDescent="0.15">
      <c r="B5" s="79"/>
      <c r="C5" s="79"/>
      <c r="D5" s="79"/>
    </row>
    <row r="6" spans="2:8" x14ac:dyDescent="0.15">
      <c r="B6" s="79"/>
      <c r="C6" s="79"/>
      <c r="D6" s="79"/>
    </row>
    <row r="7" spans="2:8" x14ac:dyDescent="0.15">
      <c r="B7" s="79"/>
      <c r="C7" s="79"/>
      <c r="D7" s="79"/>
    </row>
    <row r="8" spans="2:8" ht="43.5" customHeight="1" x14ac:dyDescent="0.15">
      <c r="B8" s="79"/>
      <c r="C8" s="79"/>
      <c r="D8" s="79"/>
    </row>
    <row r="9" spans="2:8" ht="15" customHeight="1" x14ac:dyDescent="0.15">
      <c r="B9" s="50"/>
      <c r="C9" s="50"/>
      <c r="D9" s="50"/>
    </row>
    <row r="10" spans="2:8" ht="15.75" customHeight="1" x14ac:dyDescent="0.15">
      <c r="F10" s="73" t="s">
        <v>34</v>
      </c>
    </row>
    <row r="11" spans="2:8" ht="17.100000000000001" customHeight="1" x14ac:dyDescent="0.15">
      <c r="B11" s="42" t="s">
        <v>18</v>
      </c>
      <c r="F11" s="54" t="s">
        <v>18</v>
      </c>
    </row>
    <row r="12" spans="2:8" ht="17.100000000000001" customHeight="1" thickBot="1" x14ac:dyDescent="0.2">
      <c r="B12" s="2" t="s">
        <v>0</v>
      </c>
      <c r="C12" s="3" t="s">
        <v>1</v>
      </c>
      <c r="D12" s="3"/>
      <c r="F12" s="55" t="s">
        <v>0</v>
      </c>
      <c r="G12" s="56" t="s">
        <v>1</v>
      </c>
      <c r="H12" s="56"/>
    </row>
    <row r="13" spans="2:8" ht="17.100000000000001" customHeight="1" thickTop="1" x14ac:dyDescent="0.15">
      <c r="B13" s="6" t="s">
        <v>2</v>
      </c>
      <c r="C13" s="12">
        <f>+C15+C17+C16</f>
        <v>200000</v>
      </c>
      <c r="D13" s="9"/>
      <c r="F13" s="57" t="s">
        <v>2</v>
      </c>
      <c r="G13" s="58">
        <f>+G15+G17+G16</f>
        <v>320000</v>
      </c>
      <c r="H13" s="59"/>
    </row>
    <row r="14" spans="2:8" ht="17.100000000000001" customHeight="1" x14ac:dyDescent="0.15">
      <c r="B14" s="11" t="s">
        <v>13</v>
      </c>
      <c r="C14" s="4"/>
      <c r="D14" s="10"/>
      <c r="F14" s="60" t="s">
        <v>13</v>
      </c>
      <c r="G14" s="61"/>
      <c r="H14" s="62"/>
    </row>
    <row r="15" spans="2:8" ht="17.100000000000001" customHeight="1" x14ac:dyDescent="0.15">
      <c r="B15" s="5" t="s">
        <v>14</v>
      </c>
      <c r="C15" s="46">
        <v>100000</v>
      </c>
      <c r="D15" s="6" t="s">
        <v>26</v>
      </c>
      <c r="F15" s="63" t="s">
        <v>14</v>
      </c>
      <c r="G15" s="64">
        <v>100000</v>
      </c>
      <c r="H15" s="57" t="s">
        <v>26</v>
      </c>
    </row>
    <row r="16" spans="2:8" ht="17.100000000000001" customHeight="1" x14ac:dyDescent="0.15">
      <c r="B16" s="5"/>
      <c r="C16" s="46">
        <v>100000</v>
      </c>
      <c r="D16" s="6" t="s">
        <v>27</v>
      </c>
      <c r="F16" s="63"/>
      <c r="G16" s="64">
        <v>100000</v>
      </c>
      <c r="H16" s="57" t="s">
        <v>27</v>
      </c>
    </row>
    <row r="17" spans="1:8" ht="17.100000000000001" customHeight="1" x14ac:dyDescent="0.15">
      <c r="B17" s="45" t="s">
        <v>15</v>
      </c>
      <c r="C17" s="44"/>
      <c r="D17" s="6" t="s">
        <v>29</v>
      </c>
      <c r="F17" s="65" t="s">
        <v>15</v>
      </c>
      <c r="G17" s="66">
        <f>15000*8</f>
        <v>120000</v>
      </c>
      <c r="H17" s="57" t="s">
        <v>30</v>
      </c>
    </row>
    <row r="18" spans="1:8" ht="17.100000000000001" customHeight="1" x14ac:dyDescent="0.15">
      <c r="B18" s="5" t="s">
        <v>19</v>
      </c>
      <c r="C18" s="47">
        <f>-C13*0.2</f>
        <v>-40000</v>
      </c>
      <c r="D18" s="52"/>
      <c r="F18" s="63" t="s">
        <v>19</v>
      </c>
      <c r="G18" s="67">
        <f>-G13*0.2</f>
        <v>-64000</v>
      </c>
      <c r="H18" s="68"/>
    </row>
    <row r="19" spans="1:8" ht="17.100000000000001" customHeight="1" x14ac:dyDescent="0.15">
      <c r="B19" s="52" t="s">
        <v>8</v>
      </c>
      <c r="C19" s="36">
        <f>SUM(C15:C18)</f>
        <v>160000</v>
      </c>
      <c r="D19" s="52"/>
      <c r="F19" s="68" t="s">
        <v>8</v>
      </c>
      <c r="G19" s="69">
        <f>SUM(G15:G18)</f>
        <v>256000</v>
      </c>
      <c r="H19" s="68"/>
    </row>
    <row r="20" spans="1:8" ht="17.100000000000001" customHeight="1" x14ac:dyDescent="0.15">
      <c r="B20" s="52" t="s">
        <v>9</v>
      </c>
      <c r="C20" s="51">
        <f>C19*0.15</f>
        <v>24000</v>
      </c>
      <c r="D20" s="8"/>
      <c r="F20" s="68" t="s">
        <v>31</v>
      </c>
      <c r="G20" s="69">
        <f>G19*0.15</f>
        <v>38400</v>
      </c>
      <c r="H20" s="70"/>
    </row>
    <row r="21" spans="1:8" ht="17.100000000000001" customHeight="1" thickBot="1" x14ac:dyDescent="0.2">
      <c r="B21" s="2" t="s">
        <v>10</v>
      </c>
      <c r="C21" s="7">
        <f>C20*0.1</f>
        <v>2400</v>
      </c>
      <c r="D21" s="2" t="s">
        <v>3</v>
      </c>
      <c r="F21" s="55" t="s">
        <v>10</v>
      </c>
      <c r="G21" s="71">
        <f>G20*0.1</f>
        <v>3840</v>
      </c>
      <c r="H21" s="55" t="s">
        <v>3</v>
      </c>
    </row>
    <row r="22" spans="1:8" ht="17.100000000000001" customHeight="1" thickTop="1" x14ac:dyDescent="0.15">
      <c r="B22" s="80" t="s">
        <v>16</v>
      </c>
      <c r="C22" s="82">
        <f>C19+C20+C21</f>
        <v>186400</v>
      </c>
      <c r="D22" s="84" t="s">
        <v>4</v>
      </c>
      <c r="F22" s="86" t="s">
        <v>16</v>
      </c>
      <c r="G22" s="88">
        <f>G19+G20+G21</f>
        <v>298240</v>
      </c>
      <c r="H22" s="90" t="s">
        <v>4</v>
      </c>
    </row>
    <row r="23" spans="1:8" ht="17.100000000000001" customHeight="1" x14ac:dyDescent="0.15">
      <c r="B23" s="81"/>
      <c r="C23" s="83"/>
      <c r="D23" s="85"/>
      <c r="F23" s="87"/>
      <c r="G23" s="89"/>
      <c r="H23" s="91"/>
    </row>
    <row r="24" spans="1:8" ht="17.100000000000001" customHeight="1" x14ac:dyDescent="0.15"/>
    <row r="25" spans="1:8" ht="17.100000000000001" customHeight="1" x14ac:dyDescent="0.15">
      <c r="A25" s="13"/>
      <c r="B25" s="49"/>
      <c r="C25" s="13"/>
      <c r="D25" s="13"/>
    </row>
    <row r="26" spans="1:8" ht="17.100000000000001" customHeight="1" x14ac:dyDescent="0.15">
      <c r="A26" s="13"/>
      <c r="B26" s="43" t="s">
        <v>7</v>
      </c>
      <c r="F26" s="72" t="s">
        <v>7</v>
      </c>
    </row>
    <row r="27" spans="1:8" ht="17.100000000000001" customHeight="1" thickBot="1" x14ac:dyDescent="0.2">
      <c r="A27" s="13"/>
      <c r="B27" s="2" t="s">
        <v>0</v>
      </c>
      <c r="C27" s="3" t="s">
        <v>1</v>
      </c>
      <c r="D27" s="3"/>
      <c r="F27" s="55" t="s">
        <v>0</v>
      </c>
      <c r="G27" s="56" t="s">
        <v>1</v>
      </c>
      <c r="H27" s="56"/>
    </row>
    <row r="28" spans="1:8" ht="17.100000000000001" customHeight="1" thickTop="1" x14ac:dyDescent="0.15">
      <c r="A28" s="13"/>
      <c r="B28" s="6" t="s">
        <v>2</v>
      </c>
      <c r="C28" s="12"/>
      <c r="D28" s="9"/>
      <c r="F28" s="57" t="s">
        <v>2</v>
      </c>
      <c r="G28" s="58"/>
      <c r="H28" s="59"/>
    </row>
    <row r="29" spans="1:8" ht="17.100000000000001" customHeight="1" x14ac:dyDescent="0.15">
      <c r="A29" s="13"/>
      <c r="B29" s="11" t="s">
        <v>17</v>
      </c>
      <c r="C29" s="4"/>
      <c r="D29" s="10"/>
      <c r="F29" s="60" t="s">
        <v>17</v>
      </c>
      <c r="G29" s="61"/>
      <c r="H29" s="62"/>
    </row>
    <row r="30" spans="1:8" ht="17.100000000000001" customHeight="1" x14ac:dyDescent="0.15">
      <c r="B30" s="5" t="s">
        <v>14</v>
      </c>
      <c r="C30" s="46">
        <v>100000</v>
      </c>
      <c r="D30" s="6" t="s">
        <v>26</v>
      </c>
      <c r="F30" s="63" t="s">
        <v>14</v>
      </c>
      <c r="G30" s="64">
        <v>100000</v>
      </c>
      <c r="H30" s="57" t="s">
        <v>26</v>
      </c>
    </row>
    <row r="31" spans="1:8" ht="17.100000000000001" customHeight="1" x14ac:dyDescent="0.15">
      <c r="B31" s="5"/>
      <c r="C31" s="46">
        <v>80000</v>
      </c>
      <c r="D31" s="6" t="s">
        <v>27</v>
      </c>
      <c r="F31" s="63"/>
      <c r="G31" s="64">
        <v>80000</v>
      </c>
      <c r="H31" s="57" t="s">
        <v>27</v>
      </c>
    </row>
    <row r="32" spans="1:8" ht="17.100000000000001" customHeight="1" x14ac:dyDescent="0.15">
      <c r="B32" s="45" t="s">
        <v>15</v>
      </c>
      <c r="C32" s="44"/>
      <c r="D32" s="6" t="s">
        <v>29</v>
      </c>
      <c r="F32" s="65" t="s">
        <v>15</v>
      </c>
      <c r="G32" s="66">
        <f>15000*8</f>
        <v>120000</v>
      </c>
      <c r="H32" s="57" t="s">
        <v>30</v>
      </c>
    </row>
    <row r="33" spans="1:8" ht="17.100000000000001" customHeight="1" x14ac:dyDescent="0.15">
      <c r="A33" s="13"/>
      <c r="B33" s="52" t="s">
        <v>5</v>
      </c>
      <c r="C33" s="36">
        <f>SUM(C30:C32)</f>
        <v>180000</v>
      </c>
      <c r="D33" s="52"/>
      <c r="F33" s="68" t="s">
        <v>5</v>
      </c>
      <c r="G33" s="69">
        <f>SUM(G30:G32)</f>
        <v>300000</v>
      </c>
      <c r="H33" s="68"/>
    </row>
    <row r="34" spans="1:8" ht="17.100000000000001" customHeight="1" x14ac:dyDescent="0.15">
      <c r="A34" s="13"/>
      <c r="B34" s="52" t="s">
        <v>25</v>
      </c>
      <c r="C34" s="51">
        <f>C33*0.2</f>
        <v>36000</v>
      </c>
      <c r="D34" s="8"/>
      <c r="F34" s="68" t="s">
        <v>32</v>
      </c>
      <c r="G34" s="69">
        <f>G33*0.2</f>
        <v>60000</v>
      </c>
      <c r="H34" s="70"/>
    </row>
    <row r="35" spans="1:8" ht="17.100000000000001" customHeight="1" thickBot="1" x14ac:dyDescent="0.2">
      <c r="A35" s="13"/>
      <c r="B35" s="2" t="s">
        <v>6</v>
      </c>
      <c r="C35" s="7">
        <f>C34*0.1</f>
        <v>3600</v>
      </c>
      <c r="D35" s="2" t="s">
        <v>3</v>
      </c>
      <c r="F35" s="55" t="s">
        <v>6</v>
      </c>
      <c r="G35" s="71">
        <f>G34*0.1</f>
        <v>6000</v>
      </c>
      <c r="H35" s="55" t="s">
        <v>3</v>
      </c>
    </row>
    <row r="36" spans="1:8" ht="17.100000000000001" customHeight="1" thickTop="1" x14ac:dyDescent="0.15">
      <c r="A36" s="13"/>
      <c r="B36" s="80" t="s">
        <v>11</v>
      </c>
      <c r="C36" s="82">
        <f>C33+C34+C35</f>
        <v>219600</v>
      </c>
      <c r="D36" s="84" t="s">
        <v>4</v>
      </c>
      <c r="F36" s="86" t="s">
        <v>11</v>
      </c>
      <c r="G36" s="88">
        <f>G33+G34+G35</f>
        <v>366000</v>
      </c>
      <c r="H36" s="90" t="s">
        <v>4</v>
      </c>
    </row>
    <row r="37" spans="1:8" ht="17.100000000000001" customHeight="1" x14ac:dyDescent="0.15">
      <c r="A37" s="13"/>
      <c r="B37" s="81"/>
      <c r="C37" s="83"/>
      <c r="D37" s="85"/>
      <c r="F37" s="87"/>
      <c r="G37" s="89"/>
      <c r="H37" s="91"/>
    </row>
    <row r="38" spans="1:8" x14ac:dyDescent="0.15">
      <c r="A38" s="13"/>
      <c r="B38" s="14"/>
      <c r="C38" s="48"/>
      <c r="D38" s="24"/>
    </row>
    <row r="39" spans="1:8" x14ac:dyDescent="0.15">
      <c r="A39" s="13"/>
      <c r="B39" s="14"/>
      <c r="C39" s="48"/>
      <c r="D39" s="49"/>
    </row>
    <row r="40" spans="1:8" x14ac:dyDescent="0.15">
      <c r="A40" s="13"/>
      <c r="B40" s="74"/>
      <c r="C40" s="75"/>
      <c r="D40" s="76"/>
    </row>
    <row r="41" spans="1:8" x14ac:dyDescent="0.15">
      <c r="A41" s="13"/>
      <c r="B41" s="74"/>
      <c r="C41" s="75"/>
      <c r="D41" s="76"/>
    </row>
    <row r="42" spans="1:8" x14ac:dyDescent="0.15">
      <c r="A42" s="13"/>
      <c r="B42" s="13"/>
      <c r="C42" s="13"/>
      <c r="D42" s="13"/>
    </row>
    <row r="43" spans="1:8" x14ac:dyDescent="0.15">
      <c r="A43" s="13"/>
      <c r="B43" s="49"/>
      <c r="C43" s="13"/>
      <c r="D43" s="13"/>
    </row>
    <row r="44" spans="1:8" x14ac:dyDescent="0.15">
      <c r="A44" s="13"/>
      <c r="B44" s="14"/>
      <c r="C44" s="15"/>
      <c r="D44" s="16"/>
    </row>
    <row r="45" spans="1:8" x14ac:dyDescent="0.15">
      <c r="A45" s="13"/>
      <c r="B45" s="14"/>
      <c r="C45" s="17"/>
      <c r="D45" s="15"/>
    </row>
    <row r="46" spans="1:8" x14ac:dyDescent="0.15">
      <c r="A46" s="13"/>
      <c r="B46" s="18"/>
      <c r="C46" s="19"/>
      <c r="D46" s="15"/>
    </row>
    <row r="47" spans="1:8" x14ac:dyDescent="0.15">
      <c r="A47" s="13"/>
      <c r="B47" s="18"/>
      <c r="C47" s="19"/>
      <c r="D47" s="49"/>
    </row>
    <row r="48" spans="1:8" x14ac:dyDescent="0.15">
      <c r="A48" s="13"/>
      <c r="B48" s="18"/>
      <c r="C48" s="19"/>
      <c r="D48" s="49"/>
    </row>
    <row r="49" spans="1:4" x14ac:dyDescent="0.15">
      <c r="A49" s="13"/>
      <c r="B49" s="18"/>
      <c r="C49" s="19"/>
      <c r="D49" s="15"/>
    </row>
    <row r="50" spans="1:4" x14ac:dyDescent="0.15">
      <c r="A50" s="13"/>
      <c r="B50" s="18"/>
      <c r="C50" s="19"/>
      <c r="D50" s="49"/>
    </row>
    <row r="51" spans="1:4" x14ac:dyDescent="0.15">
      <c r="A51" s="13"/>
      <c r="B51" s="18"/>
      <c r="C51" s="19"/>
      <c r="D51" s="49"/>
    </row>
    <row r="52" spans="1:4" x14ac:dyDescent="0.15">
      <c r="A52" s="13"/>
      <c r="B52" s="20"/>
      <c r="C52" s="21"/>
      <c r="D52" s="22"/>
    </row>
    <row r="53" spans="1:4" x14ac:dyDescent="0.15">
      <c r="A53" s="13"/>
      <c r="B53" s="14"/>
      <c r="C53" s="23"/>
      <c r="D53" s="22"/>
    </row>
    <row r="54" spans="1:4" x14ac:dyDescent="0.15">
      <c r="A54" s="13"/>
      <c r="B54" s="14"/>
      <c r="C54" s="48"/>
      <c r="D54" s="24"/>
    </row>
    <row r="55" spans="1:4" x14ac:dyDescent="0.15">
      <c r="A55" s="13"/>
      <c r="B55" s="14"/>
      <c r="C55" s="48"/>
      <c r="D55" s="49"/>
    </row>
    <row r="56" spans="1:4" x14ac:dyDescent="0.15">
      <c r="A56" s="13"/>
      <c r="B56" s="74"/>
      <c r="C56" s="75"/>
      <c r="D56" s="76"/>
    </row>
    <row r="57" spans="1:4" x14ac:dyDescent="0.15">
      <c r="A57" s="13"/>
      <c r="B57" s="74"/>
      <c r="C57" s="75"/>
      <c r="D57" s="76"/>
    </row>
    <row r="58" spans="1:4" x14ac:dyDescent="0.15">
      <c r="A58" s="13"/>
      <c r="B58" s="13"/>
      <c r="C58" s="13"/>
      <c r="D58" s="13"/>
    </row>
    <row r="59" spans="1:4" x14ac:dyDescent="0.15">
      <c r="A59" s="13"/>
      <c r="B59" s="25"/>
      <c r="C59" s="13"/>
      <c r="D59" s="13"/>
    </row>
    <row r="60" spans="1:4" x14ac:dyDescent="0.15">
      <c r="A60" s="13"/>
      <c r="B60" s="49"/>
      <c r="C60" s="26"/>
      <c r="D60" s="26"/>
    </row>
    <row r="61" spans="1:4" x14ac:dyDescent="0.15">
      <c r="A61" s="13"/>
      <c r="B61" s="49"/>
      <c r="C61" s="27"/>
      <c r="D61" s="13"/>
    </row>
    <row r="62" spans="1:4" x14ac:dyDescent="0.15">
      <c r="A62" s="13"/>
      <c r="B62" s="18"/>
      <c r="C62" s="27"/>
      <c r="D62" s="26"/>
    </row>
    <row r="63" spans="1:4" x14ac:dyDescent="0.15">
      <c r="A63" s="13"/>
      <c r="B63" s="18"/>
      <c r="C63" s="27"/>
      <c r="D63" s="49"/>
    </row>
    <row r="64" spans="1:4" x14ac:dyDescent="0.15">
      <c r="A64" s="13"/>
      <c r="B64" s="18"/>
      <c r="C64" s="27"/>
      <c r="D64" s="49"/>
    </row>
    <row r="65" spans="1:4" x14ac:dyDescent="0.15">
      <c r="A65" s="13"/>
      <c r="B65" s="49"/>
      <c r="C65" s="27"/>
      <c r="D65" s="13"/>
    </row>
    <row r="66" spans="1:4" x14ac:dyDescent="0.15">
      <c r="A66" s="13"/>
      <c r="B66" s="49"/>
      <c r="C66" s="27"/>
      <c r="D66" s="49"/>
    </row>
    <row r="67" spans="1:4" x14ac:dyDescent="0.15">
      <c r="A67" s="13"/>
      <c r="B67" s="26"/>
      <c r="C67" s="27"/>
      <c r="D67" s="49"/>
    </row>
    <row r="68" spans="1:4" x14ac:dyDescent="0.15">
      <c r="A68" s="13"/>
      <c r="B68" s="13"/>
      <c r="C68" s="13"/>
      <c r="D68" s="13"/>
    </row>
    <row r="74" spans="1:4" x14ac:dyDescent="0.15">
      <c r="C74" s="13"/>
    </row>
  </sheetData>
  <mergeCells count="20">
    <mergeCell ref="F22:F23"/>
    <mergeCell ref="G22:G23"/>
    <mergeCell ref="H22:H23"/>
    <mergeCell ref="F36:F37"/>
    <mergeCell ref="G36:G37"/>
    <mergeCell ref="H36:H37"/>
    <mergeCell ref="B40:B41"/>
    <mergeCell ref="C40:C41"/>
    <mergeCell ref="D40:D41"/>
    <mergeCell ref="B56:B57"/>
    <mergeCell ref="C56:C57"/>
    <mergeCell ref="D56:D57"/>
    <mergeCell ref="B36:B37"/>
    <mergeCell ref="C36:C37"/>
    <mergeCell ref="D36:D37"/>
    <mergeCell ref="B1:D1"/>
    <mergeCell ref="B3:D8"/>
    <mergeCell ref="B22:B23"/>
    <mergeCell ref="C22:C23"/>
    <mergeCell ref="D22:D23"/>
  </mergeCells>
  <phoneticPr fontId="3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試算表 ※1市場の場合</vt:lpstr>
      <vt:lpstr>試算表 ※2市場（同一事務所）8名の場合 </vt:lpstr>
      <vt:lpstr>試算表 ※2市場（異なる事務所）の場合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2023-03-29T06:52:24Z</dcterms:modified>
  <cp:category/>
  <cp:contentStatus/>
</cp:coreProperties>
</file>